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■매니저_황가영(Luka)\■■■황가영매니저 정산서■■■\"/>
    </mc:Choice>
  </mc:AlternateContent>
  <bookViews>
    <workbookView xWindow="28680" yWindow="-120" windowWidth="29040" windowHeight="15990"/>
  </bookViews>
  <sheets>
    <sheet name="1월" sheetId="3" r:id="rId1"/>
  </sheets>
  <definedNames>
    <definedName name="_xlnm.Print_Area" localSheetId="0">'1월'!$A$1:$I$14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H13" i="3"/>
  <c r="C4" i="3"/>
  <c r="C8" i="3" l="1"/>
  <c r="D7" i="3"/>
  <c r="D6" i="3"/>
  <c r="D5" i="3"/>
  <c r="E8" i="3" l="1"/>
  <c r="H8" i="3"/>
  <c r="E4" i="3"/>
  <c r="H6" i="3"/>
  <c r="E6" i="3" l="1"/>
  <c r="I6" i="3" s="1"/>
  <c r="E7" i="3"/>
  <c r="E5" i="3"/>
  <c r="H7" i="3" l="1"/>
  <c r="I7" i="3" s="1"/>
  <c r="I8" i="3"/>
  <c r="H5" i="3"/>
  <c r="I5" i="3" s="1"/>
  <c r="H4" i="3"/>
  <c r="I4" i="3" s="1"/>
  <c r="E9" i="3"/>
  <c r="I13" i="3"/>
  <c r="I14" i="3" s="1"/>
</calcChain>
</file>

<file path=xl/comments1.xml><?xml version="1.0" encoding="utf-8"?>
<comments xmlns="http://schemas.openxmlformats.org/spreadsheetml/2006/main">
  <authors>
    <author>MYCOM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MYCOM: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트윈</t>
        </r>
        <r>
          <rPr>
            <sz val="9"/>
            <color indexed="81"/>
            <rFont val="Tahoma"/>
            <family val="2"/>
          </rPr>
          <t xml:space="preserve"> 60,000</t>
        </r>
        <r>
          <rPr>
            <sz val="9"/>
            <color indexed="81"/>
            <rFont val="돋움"/>
            <family val="3"/>
            <charset val="129"/>
          </rPr>
          <t>원
더블</t>
        </r>
        <r>
          <rPr>
            <sz val="9"/>
            <color indexed="81"/>
            <rFont val="Tahoma"/>
            <family val="2"/>
          </rPr>
          <t xml:space="preserve"> 50,000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  <r>
          <rPr>
            <sz val="9"/>
            <color indexed="81"/>
            <rFont val="Tahoma"/>
            <family val="2"/>
          </rPr>
          <t>31</t>
        </r>
        <r>
          <rPr>
            <sz val="9"/>
            <color indexed="81"/>
            <rFont val="돋움"/>
            <family val="3"/>
            <charset val="129"/>
          </rPr>
          <t>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트윈</t>
        </r>
        <r>
          <rPr>
            <sz val="9"/>
            <color indexed="81"/>
            <rFont val="Tahoma"/>
            <family val="2"/>
          </rPr>
          <t xml:space="preserve"> 10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더블</t>
        </r>
        <r>
          <rPr>
            <sz val="9"/>
            <color indexed="81"/>
            <rFont val="Tahoma"/>
            <family val="2"/>
          </rPr>
          <t xml:space="preserve"> 6</t>
        </r>
        <r>
          <rPr>
            <sz val="9"/>
            <color indexed="81"/>
            <rFont val="돋움"/>
            <family val="3"/>
            <charset val="129"/>
          </rPr>
          <t xml:space="preserve">개
</t>
        </r>
        <r>
          <rPr>
            <sz val="9"/>
            <color indexed="81"/>
            <rFont val="Tahoma"/>
            <family val="2"/>
          </rPr>
          <t>60,000*10+50,000*6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MYCOM: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트윈</t>
        </r>
        <r>
          <rPr>
            <sz val="9"/>
            <color indexed="81"/>
            <rFont val="Tahoma"/>
            <family val="2"/>
          </rPr>
          <t xml:space="preserve"> 60,000</t>
        </r>
        <r>
          <rPr>
            <sz val="9"/>
            <color indexed="81"/>
            <rFont val="돋움"/>
            <family val="3"/>
            <charset val="129"/>
          </rPr>
          <t>원
더블</t>
        </r>
        <r>
          <rPr>
            <sz val="9"/>
            <color indexed="81"/>
            <rFont val="Tahoma"/>
            <family val="2"/>
          </rPr>
          <t xml:space="preserve"> 50,000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  <r>
          <rPr>
            <sz val="9"/>
            <color indexed="81"/>
            <rFont val="Tahoma"/>
            <family val="2"/>
          </rPr>
          <t>31</t>
        </r>
        <r>
          <rPr>
            <sz val="9"/>
            <color indexed="81"/>
            <rFont val="돋움"/>
            <family val="3"/>
            <charset val="129"/>
          </rPr>
          <t>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트윈</t>
        </r>
        <r>
          <rPr>
            <sz val="9"/>
            <color indexed="81"/>
            <rFont val="Tahoma"/>
            <family val="2"/>
          </rPr>
          <t xml:space="preserve"> 10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더블</t>
        </r>
        <r>
          <rPr>
            <sz val="9"/>
            <color indexed="81"/>
            <rFont val="Tahoma"/>
            <family val="2"/>
          </rPr>
          <t xml:space="preserve"> 6</t>
        </r>
        <r>
          <rPr>
            <sz val="9"/>
            <color indexed="81"/>
            <rFont val="돋움"/>
            <family val="3"/>
            <charset val="129"/>
          </rPr>
          <t xml:space="preserve">개
</t>
        </r>
        <r>
          <rPr>
            <sz val="9"/>
            <color indexed="81"/>
            <rFont val="Tahoma"/>
            <family val="2"/>
          </rPr>
          <t>60,000*10+50,000*6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MYCOM: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트윈</t>
        </r>
        <r>
          <rPr>
            <sz val="9"/>
            <color indexed="81"/>
            <rFont val="Tahoma"/>
            <family val="2"/>
          </rPr>
          <t xml:space="preserve"> 60,000</t>
        </r>
        <r>
          <rPr>
            <sz val="9"/>
            <color indexed="81"/>
            <rFont val="돋움"/>
            <family val="3"/>
            <charset val="129"/>
          </rPr>
          <t>원
더블</t>
        </r>
        <r>
          <rPr>
            <sz val="9"/>
            <color indexed="81"/>
            <rFont val="Tahoma"/>
            <family val="2"/>
          </rPr>
          <t xml:space="preserve"> 50,000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  <r>
          <rPr>
            <sz val="9"/>
            <color indexed="81"/>
            <rFont val="Tahoma"/>
            <family val="2"/>
          </rPr>
          <t>31</t>
        </r>
        <r>
          <rPr>
            <sz val="9"/>
            <color indexed="81"/>
            <rFont val="돋움"/>
            <family val="3"/>
            <charset val="129"/>
          </rPr>
          <t>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트윈</t>
        </r>
        <r>
          <rPr>
            <sz val="9"/>
            <color indexed="81"/>
            <rFont val="Tahoma"/>
            <family val="2"/>
          </rPr>
          <t xml:space="preserve"> 10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더블</t>
        </r>
        <r>
          <rPr>
            <sz val="9"/>
            <color indexed="81"/>
            <rFont val="Tahoma"/>
            <family val="2"/>
          </rPr>
          <t xml:space="preserve"> 6</t>
        </r>
        <r>
          <rPr>
            <sz val="9"/>
            <color indexed="81"/>
            <rFont val="돋움"/>
            <family val="3"/>
            <charset val="129"/>
          </rPr>
          <t xml:space="preserve">개
</t>
        </r>
        <r>
          <rPr>
            <sz val="9"/>
            <color indexed="81"/>
            <rFont val="Tahoma"/>
            <family val="2"/>
          </rPr>
          <t>60,000*10+50,000*6</t>
        </r>
      </text>
    </comment>
  </commentList>
</comments>
</file>

<file path=xl/sharedStrings.xml><?xml version="1.0" encoding="utf-8"?>
<sst xmlns="http://schemas.openxmlformats.org/spreadsheetml/2006/main" count="28" uniqueCount="24">
  <si>
    <t>날짜</t>
    <phoneticPr fontId="1" type="noConversion"/>
  </si>
  <si>
    <t>매출액</t>
    <phoneticPr fontId="1" type="noConversion"/>
  </si>
  <si>
    <t>버스비</t>
    <phoneticPr fontId="1" type="noConversion"/>
  </si>
  <si>
    <t>영업이익</t>
    <phoneticPr fontId="1" type="noConversion"/>
  </si>
  <si>
    <t>소계</t>
    <phoneticPr fontId="1" type="noConversion"/>
  </si>
  <si>
    <t>합계</t>
    <phoneticPr fontId="1" type="noConversion"/>
  </si>
  <si>
    <t>매입액(지상비)</t>
    <phoneticPr fontId="1" type="noConversion"/>
  </si>
  <si>
    <t>객실</t>
    <phoneticPr fontId="1" type="noConversion"/>
  </si>
  <si>
    <t>인센티브</t>
    <phoneticPr fontId="1" type="noConversion"/>
  </si>
  <si>
    <t>(영업이익 *10%)</t>
    <phoneticPr fontId="1" type="noConversion"/>
  </si>
  <si>
    <t>지역</t>
    <phoneticPr fontId="1" type="noConversion"/>
  </si>
  <si>
    <t>2024 부산 울산 마라톤 단체 손님 손익계산표(영업이익) / 31명</t>
    <phoneticPr fontId="1" type="noConversion"/>
  </si>
  <si>
    <t>10월 24일</t>
    <phoneticPr fontId="1" type="noConversion"/>
  </si>
  <si>
    <t>10월 24일</t>
    <phoneticPr fontId="1" type="noConversion"/>
  </si>
  <si>
    <t>10월 25일</t>
  </si>
  <si>
    <t>10월 26일</t>
  </si>
  <si>
    <t>10월 28일</t>
    <phoneticPr fontId="1" type="noConversion"/>
  </si>
  <si>
    <t>부산 → 울산 샌딩</t>
    <phoneticPr fontId="1" type="noConversion"/>
  </si>
  <si>
    <t>울산 숙소</t>
    <phoneticPr fontId="1" type="noConversion"/>
  </si>
  <si>
    <t>HKD</t>
    <phoneticPr fontId="1" type="noConversion"/>
  </si>
  <si>
    <t>24.10.08 황가영 매니저</t>
    <phoneticPr fontId="1" type="noConversion"/>
  </si>
  <si>
    <t>울산 → 부산 10시간</t>
    <phoneticPr fontId="1" type="noConversion"/>
  </si>
  <si>
    <t>울산 숙소</t>
    <phoneticPr fontId="1" type="noConversion"/>
  </si>
  <si>
    <t>추가 금액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</si>
</sst>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6" borderId="3" xfId="0" applyNumberFormat="1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6" borderId="13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176" fontId="0" fillId="5" borderId="27" xfId="0" applyNumberFormat="1" applyFill="1" applyBorder="1" applyAlignment="1">
      <alignment horizontal="center" vertical="center"/>
    </xf>
    <xf numFmtId="176" fontId="0" fillId="5" borderId="26" xfId="0" applyNumberFormat="1" applyFill="1" applyBorder="1" applyAlignment="1">
      <alignment horizontal="center" vertical="center"/>
    </xf>
    <xf numFmtId="177" fontId="0" fillId="5" borderId="29" xfId="0" applyNumberFormat="1" applyFill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0" fillId="5" borderId="28" xfId="0" applyNumberFormat="1" applyFill="1" applyBorder="1" applyAlignment="1">
      <alignment horizontal="center" vertical="center"/>
    </xf>
    <xf numFmtId="176" fontId="0" fillId="8" borderId="1" xfId="0" applyNumberForma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176" fontId="0" fillId="9" borderId="27" xfId="0" applyNumberFormat="1" applyFill="1" applyBorder="1" applyAlignment="1">
      <alignment horizontal="center" vertical="center"/>
    </xf>
    <xf numFmtId="176" fontId="0" fillId="9" borderId="28" xfId="0" applyNumberFormat="1" applyFill="1" applyBorder="1" applyAlignment="1">
      <alignment horizontal="center" vertical="center"/>
    </xf>
    <xf numFmtId="176" fontId="0" fillId="9" borderId="26" xfId="0" applyNumberFormat="1" applyFill="1" applyBorder="1" applyAlignment="1">
      <alignment horizontal="center" vertical="center"/>
    </xf>
    <xf numFmtId="177" fontId="0" fillId="9" borderId="29" xfId="0" applyNumberFormat="1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176" fontId="0" fillId="10" borderId="7" xfId="0" applyNumberFormat="1" applyFill="1" applyBorder="1" applyAlignment="1">
      <alignment horizontal="center" vertical="center"/>
    </xf>
    <xf numFmtId="176" fontId="0" fillId="10" borderId="3" xfId="0" applyNumberFormat="1" applyFill="1" applyBorder="1" applyAlignment="1">
      <alignment horizontal="center" vertical="center"/>
    </xf>
    <xf numFmtId="176" fontId="0" fillId="10" borderId="13" xfId="0" applyNumberFormat="1" applyFill="1" applyBorder="1" applyAlignment="1">
      <alignment horizontal="center" vertical="center"/>
    </xf>
    <xf numFmtId="176" fontId="5" fillId="6" borderId="7" xfId="1" applyNumberFormat="1" applyFill="1" applyBorder="1" applyAlignment="1">
      <alignment horizontal="center" vertical="center"/>
    </xf>
    <xf numFmtId="176" fontId="5" fillId="6" borderId="3" xfId="1" applyNumberFormat="1" applyFill="1" applyBorder="1" applyAlignment="1">
      <alignment horizontal="center" vertical="center"/>
    </xf>
    <xf numFmtId="177" fontId="7" fillId="0" borderId="21" xfId="0" applyNumberFormat="1" applyFont="1" applyBorder="1" applyAlignment="1">
      <alignment horizontal="center" vertical="center"/>
    </xf>
    <xf numFmtId="177" fontId="7" fillId="0" borderId="22" xfId="0" applyNumberFormat="1" applyFont="1" applyBorder="1" applyAlignment="1">
      <alignment horizontal="center" vertical="center"/>
    </xf>
    <xf numFmtId="177" fontId="7" fillId="0" borderId="24" xfId="0" applyNumberFormat="1" applyFont="1" applyBorder="1" applyAlignment="1">
      <alignment horizontal="center" vertical="center"/>
    </xf>
    <xf numFmtId="176" fontId="8" fillId="5" borderId="27" xfId="0" applyNumberFormat="1" applyFont="1" applyFill="1" applyBorder="1" applyAlignment="1">
      <alignment horizontal="center" vertical="center"/>
    </xf>
    <xf numFmtId="176" fontId="8" fillId="5" borderId="28" xfId="0" applyNumberFormat="1" applyFont="1" applyFill="1" applyBorder="1" applyAlignment="1">
      <alignment horizontal="center" vertical="center"/>
    </xf>
    <xf numFmtId="176" fontId="0" fillId="9" borderId="30" xfId="0" applyNumberFormat="1" applyFill="1" applyBorder="1" applyAlignment="1">
      <alignment horizontal="center" vertical="center"/>
    </xf>
    <xf numFmtId="176" fontId="0" fillId="9" borderId="29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2">
    <cellStyle name="20% - 강조색2" xfId="1" builtinId="34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tabSelected="1" view="pageBreakPreview" zoomScaleNormal="100" zoomScaleSheetLayoutView="100" workbookViewId="0">
      <selection activeCell="G12" sqref="G12"/>
    </sheetView>
  </sheetViews>
  <sheetFormatPr defaultRowHeight="16.5"/>
  <cols>
    <col min="1" max="1" width="11.875" customWidth="1"/>
    <col min="2" max="2" width="21.625" customWidth="1"/>
    <col min="3" max="4" width="11.875" customWidth="1"/>
    <col min="5" max="5" width="12.875" customWidth="1"/>
    <col min="6" max="7" width="11.875" customWidth="1"/>
    <col min="8" max="8" width="12.875" customWidth="1"/>
    <col min="9" max="9" width="11.25" customWidth="1"/>
  </cols>
  <sheetData>
    <row r="1" spans="1:9" ht="24.75" thickBot="1">
      <c r="A1" s="45" t="s">
        <v>11</v>
      </c>
      <c r="B1" s="45"/>
      <c r="C1" s="45"/>
      <c r="D1" s="45"/>
      <c r="E1" s="45"/>
      <c r="F1" s="45"/>
      <c r="G1" s="45"/>
      <c r="H1" s="46" t="s">
        <v>20</v>
      </c>
      <c r="I1" s="46"/>
    </row>
    <row r="2" spans="1:9">
      <c r="A2" s="47" t="s">
        <v>0</v>
      </c>
      <c r="B2" s="49" t="s">
        <v>1</v>
      </c>
      <c r="C2" s="50"/>
      <c r="D2" s="50"/>
      <c r="E2" s="51"/>
      <c r="F2" s="52" t="s">
        <v>6</v>
      </c>
      <c r="G2" s="53"/>
      <c r="H2" s="54"/>
      <c r="I2" s="55" t="s">
        <v>3</v>
      </c>
    </row>
    <row r="3" spans="1:9" ht="17.25" thickBot="1">
      <c r="A3" s="48"/>
      <c r="B3" s="3" t="s">
        <v>10</v>
      </c>
      <c r="C3" s="4" t="s">
        <v>2</v>
      </c>
      <c r="D3" s="4" t="s">
        <v>7</v>
      </c>
      <c r="E3" s="31" t="s">
        <v>4</v>
      </c>
      <c r="F3" s="4" t="s">
        <v>2</v>
      </c>
      <c r="G3" s="4" t="s">
        <v>7</v>
      </c>
      <c r="H3" s="5" t="s">
        <v>4</v>
      </c>
      <c r="I3" s="56"/>
    </row>
    <row r="4" spans="1:9">
      <c r="A4" s="15" t="s">
        <v>12</v>
      </c>
      <c r="B4" s="2" t="s">
        <v>17</v>
      </c>
      <c r="C4" s="7">
        <f>F4+70000</f>
        <v>620000</v>
      </c>
      <c r="D4" s="22"/>
      <c r="E4" s="32">
        <f>SUM(C4:D4)</f>
        <v>620000</v>
      </c>
      <c r="F4" s="8">
        <v>550000</v>
      </c>
      <c r="G4" s="22"/>
      <c r="H4" s="35">
        <f>SUM(F4:G4)</f>
        <v>550000</v>
      </c>
      <c r="I4" s="37">
        <f>E4-H4</f>
        <v>70000</v>
      </c>
    </row>
    <row r="5" spans="1:9">
      <c r="A5" s="15" t="s">
        <v>13</v>
      </c>
      <c r="B5" s="2" t="s">
        <v>22</v>
      </c>
      <c r="C5" s="9"/>
      <c r="D5" s="22">
        <f>G5*1.07</f>
        <v>963000</v>
      </c>
      <c r="E5" s="32">
        <f>SUM(C5:D5)</f>
        <v>963000</v>
      </c>
      <c r="F5" s="10"/>
      <c r="G5" s="9">
        <v>900000</v>
      </c>
      <c r="H5" s="36">
        <f>SUM(F5:G5)</f>
        <v>900000</v>
      </c>
      <c r="I5" s="38">
        <f>E5-H5</f>
        <v>63000</v>
      </c>
    </row>
    <row r="6" spans="1:9">
      <c r="A6" s="15" t="s">
        <v>14</v>
      </c>
      <c r="B6" s="2" t="s">
        <v>18</v>
      </c>
      <c r="C6" s="7"/>
      <c r="D6" s="22">
        <f>G6*1.07</f>
        <v>963000</v>
      </c>
      <c r="E6" s="32">
        <f>SUM(C6:D6)</f>
        <v>963000</v>
      </c>
      <c r="F6" s="10"/>
      <c r="G6" s="9">
        <v>900000</v>
      </c>
      <c r="H6" s="36">
        <f>SUM(F6:G6)</f>
        <v>900000</v>
      </c>
      <c r="I6" s="38">
        <f>E6-H6</f>
        <v>63000</v>
      </c>
    </row>
    <row r="7" spans="1:9">
      <c r="A7" s="15" t="s">
        <v>15</v>
      </c>
      <c r="B7" s="2" t="s">
        <v>18</v>
      </c>
      <c r="C7" s="9"/>
      <c r="D7" s="22">
        <f>G7*1.07</f>
        <v>963000</v>
      </c>
      <c r="E7" s="32">
        <f>SUM(C7:D7)</f>
        <v>963000</v>
      </c>
      <c r="F7" s="10"/>
      <c r="G7" s="9">
        <v>900000</v>
      </c>
      <c r="H7" s="36">
        <f>SUM(F7:G7)</f>
        <v>900000</v>
      </c>
      <c r="I7" s="38">
        <f>E7-H7</f>
        <v>63000</v>
      </c>
    </row>
    <row r="8" spans="1:9">
      <c r="A8" s="15" t="s">
        <v>16</v>
      </c>
      <c r="B8" s="2" t="s">
        <v>21</v>
      </c>
      <c r="C8" s="9">
        <f>F8+70000</f>
        <v>895000</v>
      </c>
      <c r="D8" s="22"/>
      <c r="E8" s="32">
        <f>SUM(C8:D8)</f>
        <v>895000</v>
      </c>
      <c r="F8" s="10">
        <v>825000</v>
      </c>
      <c r="G8" s="9"/>
      <c r="H8" s="36">
        <f>SUM(F8:G8)</f>
        <v>825000</v>
      </c>
      <c r="I8" s="38">
        <f>E8-H8</f>
        <v>70000</v>
      </c>
    </row>
    <row r="9" spans="1:9">
      <c r="A9" s="15"/>
      <c r="B9" s="57" t="s">
        <v>23</v>
      </c>
      <c r="C9" s="58"/>
      <c r="D9" s="59"/>
      <c r="E9" s="33">
        <f>E13-E4-E5-E6-E7-E8</f>
        <v>1757222</v>
      </c>
      <c r="F9" s="10"/>
      <c r="G9" s="24"/>
      <c r="H9" s="11"/>
      <c r="I9" s="38"/>
    </row>
    <row r="10" spans="1:9">
      <c r="A10" s="15"/>
      <c r="B10" s="1"/>
      <c r="C10" s="9"/>
      <c r="D10" s="9"/>
      <c r="E10" s="33"/>
      <c r="F10" s="10"/>
      <c r="G10" s="24"/>
      <c r="H10" s="11"/>
      <c r="I10" s="38"/>
    </row>
    <row r="11" spans="1:9">
      <c r="A11" s="15"/>
      <c r="B11" s="1"/>
      <c r="C11" s="9"/>
      <c r="D11" s="9"/>
      <c r="E11" s="33"/>
      <c r="F11" s="10"/>
      <c r="G11" s="24"/>
      <c r="H11" s="11"/>
      <c r="I11" s="38"/>
    </row>
    <row r="12" spans="1:9" ht="17.25" thickBot="1">
      <c r="A12" s="16"/>
      <c r="B12" s="6"/>
      <c r="C12" s="12"/>
      <c r="D12" s="12"/>
      <c r="E12" s="34"/>
      <c r="F12" s="13"/>
      <c r="G12" s="12"/>
      <c r="H12" s="14"/>
      <c r="I12" s="39"/>
    </row>
    <row r="13" spans="1:9" ht="17.25" thickBot="1">
      <c r="A13" s="17" t="s">
        <v>5</v>
      </c>
      <c r="B13" s="18"/>
      <c r="C13" s="40" t="s">
        <v>19</v>
      </c>
      <c r="D13" s="40">
        <v>35614</v>
      </c>
      <c r="E13" s="41">
        <f>D13*173</f>
        <v>6161222</v>
      </c>
      <c r="F13" s="20"/>
      <c r="G13" s="19"/>
      <c r="H13" s="23">
        <f>SUM(H4:H12)</f>
        <v>4075000</v>
      </c>
      <c r="I13" s="21">
        <f>E13-H13</f>
        <v>2086222</v>
      </c>
    </row>
    <row r="14" spans="1:9" ht="17.25" thickBot="1">
      <c r="A14" s="25" t="s">
        <v>8</v>
      </c>
      <c r="B14" s="26"/>
      <c r="C14" s="27"/>
      <c r="D14" s="27"/>
      <c r="E14" s="28"/>
      <c r="F14" s="29"/>
      <c r="G14" s="42" t="s">
        <v>9</v>
      </c>
      <c r="H14" s="43"/>
      <c r="I14" s="30">
        <f>I13*10%</f>
        <v>208622.2</v>
      </c>
    </row>
    <row r="15" spans="1:9">
      <c r="D15" s="44"/>
      <c r="E15" s="44"/>
    </row>
    <row r="16" spans="1:9">
      <c r="D16" s="44"/>
      <c r="E16" s="44"/>
    </row>
  </sheetData>
  <mergeCells count="7">
    <mergeCell ref="A1:G1"/>
    <mergeCell ref="H1:I1"/>
    <mergeCell ref="A2:A3"/>
    <mergeCell ref="B2:E2"/>
    <mergeCell ref="F2:H2"/>
    <mergeCell ref="I2:I3"/>
    <mergeCell ref="B9:D9"/>
  </mergeCells>
  <phoneticPr fontId="1" type="noConversion"/>
  <pageMargins left="0.7" right="0.7" top="0.75" bottom="0.75" header="0.3" footer="0.3"/>
  <pageSetup paperSize="9" scale="3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1월</vt:lpstr>
      <vt:lpstr>'1월'!Print_Area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 일구</dc:creator>
  <cp:lastModifiedBy>MYCOM</cp:lastModifiedBy>
  <cp:lastPrinted>2024-01-02T03:28:19Z</cp:lastPrinted>
  <dcterms:created xsi:type="dcterms:W3CDTF">2024-01-02T03:01:55Z</dcterms:created>
  <dcterms:modified xsi:type="dcterms:W3CDTF">2024-10-08T08:16:37Z</dcterms:modified>
</cp:coreProperties>
</file>